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R 17-18" sheetId="1" r:id="rId1"/>
    <sheet name="17-18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<sst xmlns="http://schemas.openxmlformats.org/spreadsheetml/2006/main" count="75" uniqueCount="42">
  <si>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Absolventská slavnost</t>
  </si>
  <si>
    <t>Cestovné na soutěže</t>
  </si>
  <si>
    <t>Provoz účtu</t>
  </si>
  <si>
    <t>Předpokládané čerpání celkem</t>
  </si>
  <si>
    <t>Celkem</t>
  </si>
  <si>
    <t>PŘÍJMY</t>
  </si>
  <si>
    <t>VÝDAJE</t>
  </si>
  <si>
    <t>Lyžařský výcvik 7.ročník</t>
  </si>
  <si>
    <t>Odměny pro žáky (soutěže, konec roku)</t>
  </si>
  <si>
    <t>Knihovna (knihy, časopisy 1.stupeň)</t>
  </si>
  <si>
    <t>Předplatné časopisů pro žáky 2.stupně - volně dostupné 
v nových prostorách školy - 21.století, Junior, Příroda, Koktejl</t>
  </si>
  <si>
    <t>Pozornost pro učitele (Den učitelů)</t>
  </si>
  <si>
    <t>Mezinárodní den dětí - cca 20 Kč na dítě</t>
  </si>
  <si>
    <t>Dobřichovická míle - ceny, medaile</t>
  </si>
  <si>
    <t>Primární prevence - psycholog</t>
  </si>
  <si>
    <t xml:space="preserve">Sběr papíru 1. stupeň, víčka </t>
  </si>
  <si>
    <t>Burza + Maškarní bál</t>
  </si>
  <si>
    <t>Mezinárodní den dětí - cca 20 Kč na dítě (pro 535 dětí)</t>
  </si>
  <si>
    <t>Škola v přírodě - cca 40 Kč na dítě (pro 535 dětí)</t>
  </si>
  <si>
    <t>Bankovní účet k 31.8.2017</t>
  </si>
  <si>
    <t>Tvorba a čerpání prostředků KPŠ Dobřichovice ve školním roce 2017/2018</t>
  </si>
  <si>
    <t>Poplatky KPŠ na šk.rok 2017/2018</t>
  </si>
  <si>
    <t>Stav prostředků k 31.8.2017</t>
  </si>
  <si>
    <t>Cestovné na soutěže + startovné</t>
  </si>
  <si>
    <t>Kontrola:</t>
  </si>
  <si>
    <t>ok</t>
  </si>
  <si>
    <t>Rozpočet KPŠ Dobřichovice na školní rok 2017/2018</t>
  </si>
  <si>
    <t>Kurz plavání 2.-3. tříd - v rámci akce Týden objevů</t>
  </si>
  <si>
    <t>Stav prostředků k 13.3.2017</t>
  </si>
  <si>
    <t>Bankovní účet k 28.2.2017</t>
  </si>
  <si>
    <t>Hotovost v pokladně k 13.3.2017</t>
  </si>
  <si>
    <t>odhad čerpání březen-srpen/2017</t>
  </si>
  <si>
    <t>Předpokládaný stav na účtu k 31.8.2017</t>
  </si>
  <si>
    <t xml:space="preserve">Týden objevů - cca 40 Kč na dítě </t>
  </si>
  <si>
    <t>Rozpočet 2017/18</t>
  </si>
  <si>
    <t>Primární prevence - psycholog, sociologické mapování tříd</t>
  </si>
  <si>
    <t xml:space="preserve">Předplatné čsp. pro žáky 2.stupně - volně dostupné </t>
  </si>
  <si>
    <t>Bankovní účet k 31.8.2018</t>
  </si>
  <si>
    <t>Hotovost v pokladně k 31.8.2017</t>
  </si>
  <si>
    <t>Stav prostředků k 31.8.2018</t>
  </si>
  <si>
    <t>Hotovost v pokladně k 31.8.2018</t>
  </si>
  <si>
    <t>převod 09/2018 - Dobř.míle, plavání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</si>
</sst>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8" fontId="3" fillId="0" borderId="12" xfId="0" applyNumberFormat="1" applyFont="1" applyBorder="1" applyAlignment="1">
      <alignment/>
    </xf>
    <xf numFmtId="0" fontId="1" fillId="5" borderId="0" xfId="0" applyFont="1" applyFill="1" applyAlignment="1">
      <alignment/>
    </xf>
    <xf numFmtId="164" fontId="3" fillId="5" borderId="0" xfId="0" applyNumberFormat="1" applyFont="1" applyFill="1" applyBorder="1" applyAlignment="1">
      <alignment/>
    </xf>
    <xf numFmtId="164" fontId="3" fillId="5" borderId="0" xfId="0" applyNumberFormat="1" applyFont="1" applyFill="1" applyAlignment="1">
      <alignment/>
    </xf>
    <xf numFmtId="16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64" fontId="41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5" borderId="10" xfId="0" applyFont="1" applyFill="1" applyBorder="1" applyAlignment="1">
      <alignment/>
    </xf>
    <xf numFmtId="164" fontId="42" fillId="0" borderId="11" xfId="0" applyNumberFormat="1" applyFont="1" applyBorder="1" applyAlignment="1">
      <alignment horizontal="right" vertical="center"/>
    </xf>
    <xf numFmtId="164" fontId="42" fillId="0" borderId="11" xfId="0" applyNumberFormat="1" applyFont="1" applyBorder="1" applyAlignment="1">
      <alignment/>
    </xf>
    <xf numFmtId="164" fontId="41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5" borderId="1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65.140625" style="3" customWidth="1"/>
    <col min="2" max="2" width="16.421875" style="2" bestFit="1" customWidth="1"/>
    <col min="3" max="6" width="9.140625" style="3" customWidth="1"/>
    <col min="7" max="7" width="11.421875" style="3" bestFit="1" customWidth="1"/>
    <col min="8" max="16384" width="9.140625" style="3" customWidth="1"/>
  </cols>
  <sheetData>
    <row r="1" spans="1:2" ht="29.25" customHeight="1">
      <c r="A1" s="32" t="s">
        <v>26</v>
      </c>
      <c r="B1" s="32"/>
    </row>
    <row r="2" ht="15" customHeight="1"/>
    <row r="3" spans="1:3" ht="15" customHeight="1">
      <c r="A3" s="30" t="s">
        <v>6</v>
      </c>
      <c r="B3" s="30"/>
      <c r="C3" s="5"/>
    </row>
    <row r="4" spans="1:2" ht="15" customHeight="1">
      <c r="A4" s="6" t="s">
        <v>0</v>
      </c>
      <c r="B4" s="7">
        <v>5000</v>
      </c>
    </row>
    <row r="5" spans="1:2" ht="15" customHeight="1">
      <c r="A5" s="6" t="s">
        <v>8</v>
      </c>
      <c r="B5" s="7">
        <v>15000</v>
      </c>
    </row>
    <row r="6" spans="1:2" ht="15" customHeight="1">
      <c r="A6" s="6" t="s">
        <v>9</v>
      </c>
      <c r="B6" s="7">
        <v>15000</v>
      </c>
    </row>
    <row r="7" spans="1:2" ht="28.5">
      <c r="A7" s="8" t="s">
        <v>10</v>
      </c>
      <c r="B7" s="27">
        <v>7000</v>
      </c>
    </row>
    <row r="8" spans="1:2" ht="15" customHeight="1">
      <c r="A8" s="6" t="s">
        <v>1</v>
      </c>
      <c r="B8" s="7">
        <v>5000</v>
      </c>
    </row>
    <row r="9" spans="1:2" ht="15" customHeight="1">
      <c r="A9" s="6" t="s">
        <v>7</v>
      </c>
      <c r="B9" s="7">
        <v>30000</v>
      </c>
    </row>
    <row r="10" spans="1:2" ht="15" customHeight="1">
      <c r="A10" s="6" t="s">
        <v>27</v>
      </c>
      <c r="B10" s="7">
        <v>70000</v>
      </c>
    </row>
    <row r="11" spans="1:2" ht="15" customHeight="1">
      <c r="A11" s="6" t="s">
        <v>11</v>
      </c>
      <c r="B11" s="7">
        <v>5000</v>
      </c>
    </row>
    <row r="12" spans="1:2" ht="15" customHeight="1">
      <c r="A12" s="6" t="s">
        <v>17</v>
      </c>
      <c r="B12" s="7">
        <f>20*535</f>
        <v>10700</v>
      </c>
    </row>
    <row r="13" spans="1:2" ht="15" customHeight="1">
      <c r="A13" s="6" t="s">
        <v>18</v>
      </c>
      <c r="B13" s="7">
        <f>40*535</f>
        <v>21400</v>
      </c>
    </row>
    <row r="14" spans="1:2" ht="15" customHeight="1">
      <c r="A14" s="6" t="s">
        <v>13</v>
      </c>
      <c r="B14" s="28">
        <v>10000</v>
      </c>
    </row>
    <row r="15" spans="1:2" ht="15" customHeight="1">
      <c r="A15" s="6" t="s">
        <v>14</v>
      </c>
      <c r="B15" s="7">
        <v>20000</v>
      </c>
    </row>
    <row r="16" spans="1:2" ht="15" customHeight="1" thickBot="1">
      <c r="A16" s="10" t="s">
        <v>2</v>
      </c>
      <c r="B16" s="11">
        <v>1500</v>
      </c>
    </row>
    <row r="17" spans="1:2" ht="15" customHeight="1">
      <c r="A17" s="12" t="s">
        <v>3</v>
      </c>
      <c r="B17" s="13">
        <f>SUM(B4:B16)</f>
        <v>215600</v>
      </c>
    </row>
    <row r="18" ht="15" customHeight="1"/>
    <row r="19" spans="1:2" ht="15" customHeight="1">
      <c r="A19" s="5"/>
      <c r="B19" s="14"/>
    </row>
    <row r="20" spans="1:2" ht="15" customHeight="1">
      <c r="A20" s="4" t="s">
        <v>5</v>
      </c>
      <c r="B20" s="14"/>
    </row>
    <row r="21" spans="1:2" ht="15" customHeight="1">
      <c r="A21" s="6" t="s">
        <v>21</v>
      </c>
      <c r="B21" s="24">
        <f>580*300</f>
        <v>174000</v>
      </c>
    </row>
    <row r="22" spans="1:2" ht="15" customHeight="1" thickBot="1">
      <c r="A22" s="10" t="s">
        <v>16</v>
      </c>
      <c r="B22" s="11">
        <v>3000</v>
      </c>
    </row>
    <row r="23" spans="1:3" ht="15" customHeight="1">
      <c r="A23" s="12" t="s">
        <v>4</v>
      </c>
      <c r="B23" s="13">
        <f>SUM(B21:B22)</f>
        <v>177000</v>
      </c>
      <c r="C23" s="5"/>
    </row>
    <row r="24" spans="1:3" ht="15" customHeight="1">
      <c r="A24" s="17"/>
      <c r="B24" s="25"/>
      <c r="C24" s="5"/>
    </row>
    <row r="25" spans="1:2" ht="21" customHeight="1">
      <c r="A25" s="19" t="s">
        <v>28</v>
      </c>
      <c r="B25" s="21"/>
    </row>
    <row r="26" spans="1:2" ht="15" customHeight="1">
      <c r="A26" s="6" t="s">
        <v>29</v>
      </c>
      <c r="B26" s="7">
        <v>170446.72</v>
      </c>
    </row>
    <row r="27" spans="1:2" ht="15" customHeight="1">
      <c r="A27" s="6" t="s">
        <v>30</v>
      </c>
      <c r="B27" s="7">
        <v>51304</v>
      </c>
    </row>
    <row r="28" spans="1:2" ht="15" customHeight="1" thickBot="1">
      <c r="A28" s="10" t="s">
        <v>31</v>
      </c>
      <c r="B28" s="18">
        <v>-78000</v>
      </c>
    </row>
    <row r="29" spans="1:2" ht="18.75" customHeight="1">
      <c r="A29" s="12" t="s">
        <v>32</v>
      </c>
      <c r="B29" s="13">
        <f>SUM(B26:B28)</f>
        <v>143750.72</v>
      </c>
    </row>
    <row r="30" spans="1:2" s="5" customFormat="1" ht="15" customHeight="1">
      <c r="A30" s="3"/>
      <c r="B30" s="2"/>
    </row>
    <row r="31" ht="15" customHeight="1"/>
    <row r="32" ht="15" customHeight="1"/>
    <row r="33" ht="15" customHeight="1"/>
  </sheetData>
  <sheetProtection/>
  <mergeCells count="2">
    <mergeCell ref="A1:B1"/>
    <mergeCell ref="A3:B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4" sqref="D34:D35"/>
    </sheetView>
  </sheetViews>
  <sheetFormatPr defaultColWidth="9.140625" defaultRowHeight="12.75"/>
  <cols>
    <col min="1" max="1" width="53.421875" style="3" customWidth="1"/>
    <col min="2" max="2" width="15.140625" style="2" customWidth="1"/>
    <col min="3" max="3" width="5.140625" style="3" customWidth="1"/>
    <col min="4" max="4" width="44.140625" style="3" customWidth="1"/>
    <col min="5" max="5" width="14.7109375" style="3" bestFit="1" customWidth="1"/>
    <col min="6" max="6" width="20.00390625" style="3" customWidth="1"/>
    <col min="7" max="7" width="14.57421875" style="3" bestFit="1" customWidth="1"/>
    <col min="8" max="16384" width="9.140625" style="3" customWidth="1"/>
  </cols>
  <sheetData>
    <row r="1" ht="19.5" customHeight="1">
      <c r="A1" s="1" t="s">
        <v>20</v>
      </c>
    </row>
    <row r="2" ht="9" customHeight="1"/>
    <row r="3" spans="1:2" ht="15" customHeight="1">
      <c r="A3" s="19" t="s">
        <v>22</v>
      </c>
      <c r="B3" s="21"/>
    </row>
    <row r="4" spans="1:7" ht="15" customHeight="1">
      <c r="A4" s="6" t="s">
        <v>19</v>
      </c>
      <c r="B4" s="7">
        <v>155936.59</v>
      </c>
      <c r="G4" s="2"/>
    </row>
    <row r="5" spans="1:2" ht="15" customHeight="1">
      <c r="A5" s="6" t="s">
        <v>38</v>
      </c>
      <c r="B5" s="7">
        <v>9771</v>
      </c>
    </row>
    <row r="6" spans="1:7" ht="15" customHeight="1">
      <c r="A6" s="12" t="s">
        <v>4</v>
      </c>
      <c r="B6" s="22">
        <f>SUM(B4:B5)</f>
        <v>165707.59</v>
      </c>
      <c r="G6" s="2"/>
    </row>
    <row r="7" ht="9.75" customHeight="1"/>
    <row r="8" spans="1:7" ht="15" customHeight="1">
      <c r="A8" s="26" t="s">
        <v>5</v>
      </c>
      <c r="B8" s="20"/>
      <c r="D8" s="3" t="s">
        <v>34</v>
      </c>
      <c r="G8" s="2"/>
    </row>
    <row r="9" spans="1:5" ht="15" customHeight="1">
      <c r="A9" s="6" t="s">
        <v>21</v>
      </c>
      <c r="B9" s="7">
        <v>151200</v>
      </c>
      <c r="D9" s="6" t="s">
        <v>21</v>
      </c>
      <c r="E9" s="7">
        <f>580*300</f>
        <v>174000</v>
      </c>
    </row>
    <row r="10" spans="1:5" ht="15" customHeight="1">
      <c r="A10" s="15" t="s">
        <v>15</v>
      </c>
      <c r="B10" s="16">
        <f>5492+5749+226+1355</f>
        <v>12822</v>
      </c>
      <c r="D10" s="15"/>
      <c r="E10" s="29"/>
    </row>
    <row r="11" spans="1:5" ht="15" customHeight="1" thickBot="1">
      <c r="A11" s="10" t="s">
        <v>16</v>
      </c>
      <c r="B11" s="11">
        <f>3100-3000+1216+1540</f>
        <v>2856</v>
      </c>
      <c r="D11" s="10" t="s">
        <v>16</v>
      </c>
      <c r="E11" s="11">
        <v>3000</v>
      </c>
    </row>
    <row r="12" spans="1:5" ht="15" customHeight="1">
      <c r="A12" s="12" t="s">
        <v>4</v>
      </c>
      <c r="B12" s="13">
        <f>SUM(B9:B11)</f>
        <v>166878</v>
      </c>
      <c r="D12" s="12" t="s">
        <v>4</v>
      </c>
      <c r="E12" s="13">
        <f>SUM(E9:E11)</f>
        <v>177000</v>
      </c>
    </row>
    <row r="13" ht="15" customHeight="1"/>
    <row r="14" spans="1:2" ht="15" customHeight="1">
      <c r="A14" s="31" t="s">
        <v>6</v>
      </c>
      <c r="B14" s="31"/>
    </row>
    <row r="15" spans="1:5" ht="15" customHeight="1">
      <c r="A15" s="6" t="s">
        <v>0</v>
      </c>
      <c r="B15" s="7">
        <v>5000</v>
      </c>
      <c r="D15" s="6" t="s">
        <v>0</v>
      </c>
      <c r="E15" s="7">
        <v>5000</v>
      </c>
    </row>
    <row r="16" spans="1:5" ht="15" customHeight="1">
      <c r="A16" s="6" t="s">
        <v>8</v>
      </c>
      <c r="B16" s="7">
        <f>428+319+104+1393+158+853+90+320+544+211+170+1428+317+435+2327+283+3890+344+165+324+460+730+8216</f>
        <v>23509</v>
      </c>
      <c r="C16" s="5"/>
      <c r="D16" s="6" t="s">
        <v>8</v>
      </c>
      <c r="E16" s="7">
        <v>15000</v>
      </c>
    </row>
    <row r="17" spans="1:5" ht="15" customHeight="1">
      <c r="A17" s="6" t="s">
        <v>9</v>
      </c>
      <c r="B17" s="7">
        <f>152+199+376+600+1484+1584+1925+2400+767+356</f>
        <v>9843</v>
      </c>
      <c r="D17" s="6" t="s">
        <v>9</v>
      </c>
      <c r="E17" s="7">
        <v>15000</v>
      </c>
    </row>
    <row r="18" spans="1:5" ht="15" customHeight="1">
      <c r="A18" s="23" t="s">
        <v>36</v>
      </c>
      <c r="B18" s="9">
        <f>450+450+2750+750+2924+987+2076+2376</f>
        <v>12763</v>
      </c>
      <c r="D18" s="8" t="s">
        <v>10</v>
      </c>
      <c r="E18" s="27">
        <v>7000</v>
      </c>
    </row>
    <row r="19" spans="1:5" ht="15" customHeight="1">
      <c r="A19" s="6" t="s">
        <v>23</v>
      </c>
      <c r="B19" s="7">
        <f>100+120+40+200+200+300+30+200+30+45+100+276+200+67+200+400+400+610+425+1300+40+468+400</f>
        <v>6151</v>
      </c>
      <c r="D19" s="6" t="s">
        <v>1</v>
      </c>
      <c r="E19" s="7">
        <v>5000</v>
      </c>
    </row>
    <row r="20" spans="1:5" ht="15" customHeight="1">
      <c r="A20" s="6" t="s">
        <v>7</v>
      </c>
      <c r="B20" s="7">
        <f>14000+17000</f>
        <v>31000</v>
      </c>
      <c r="D20" s="6" t="s">
        <v>7</v>
      </c>
      <c r="E20" s="7">
        <v>30000</v>
      </c>
    </row>
    <row r="21" spans="1:5" ht="15" customHeight="1">
      <c r="A21" s="6" t="s">
        <v>27</v>
      </c>
      <c r="B21" s="7">
        <v>23400</v>
      </c>
      <c r="D21" s="6" t="s">
        <v>27</v>
      </c>
      <c r="E21" s="7">
        <v>70000</v>
      </c>
    </row>
    <row r="22" spans="1:5" ht="15" customHeight="1">
      <c r="A22" s="6" t="s">
        <v>11</v>
      </c>
      <c r="B22" s="7">
        <v>2500</v>
      </c>
      <c r="D22" s="6" t="s">
        <v>11</v>
      </c>
      <c r="E22" s="7">
        <v>5000</v>
      </c>
    </row>
    <row r="23" spans="1:5" ht="15" customHeight="1">
      <c r="A23" s="6" t="s">
        <v>12</v>
      </c>
      <c r="B23" s="7">
        <f>185+460+285+320+446+344+360+340+460+160+920+460+200+120+120+520+340+200+480+360+260+300+540+320</f>
        <v>8500</v>
      </c>
      <c r="D23" s="6" t="s">
        <v>17</v>
      </c>
      <c r="E23" s="7">
        <f>20*535</f>
        <v>10700</v>
      </c>
    </row>
    <row r="24" spans="1:5" ht="15" customHeight="1">
      <c r="A24" s="6" t="s">
        <v>33</v>
      </c>
      <c r="B24" s="7">
        <f>901+720+720+680+324+920+1680+473+410+1840+435+259+278+1040+715+430+995+720+524+592+1113+630</f>
        <v>16399</v>
      </c>
      <c r="D24" s="6" t="s">
        <v>18</v>
      </c>
      <c r="E24" s="7">
        <f>40*535</f>
        <v>21400</v>
      </c>
    </row>
    <row r="25" spans="1:7" ht="15" customHeight="1">
      <c r="A25" s="6" t="s">
        <v>13</v>
      </c>
      <c r="B25" s="7">
        <f>150+598+228+186+1311+260+7267</f>
        <v>10000</v>
      </c>
      <c r="D25" s="6" t="s">
        <v>13</v>
      </c>
      <c r="E25" s="28">
        <v>10000</v>
      </c>
      <c r="G25" s="2"/>
    </row>
    <row r="26" spans="1:5" ht="15" customHeight="1">
      <c r="A26" s="6" t="s">
        <v>35</v>
      </c>
      <c r="B26" s="7">
        <f>90+2500+800+102+1600+4900+9800</f>
        <v>19792</v>
      </c>
      <c r="D26" s="6" t="s">
        <v>14</v>
      </c>
      <c r="E26" s="7">
        <v>20000</v>
      </c>
    </row>
    <row r="27" spans="1:5" ht="15" customHeight="1" thickBot="1">
      <c r="A27" s="10" t="s">
        <v>2</v>
      </c>
      <c r="B27" s="11">
        <f>126.25-1.29+112.25-1.32+119.24-1.26+139.29-1.53+400+148.32-1.66+112.28-1.45+105.3-1.6+112.29-1.53+112.29-1.55+117.27-1.4+105.26-1.38+112.26-1.38</f>
        <v>1804.9499999999996</v>
      </c>
      <c r="D27" s="10" t="s">
        <v>2</v>
      </c>
      <c r="E27" s="11">
        <v>1500</v>
      </c>
    </row>
    <row r="28" spans="1:5" ht="15" customHeight="1">
      <c r="A28" s="12" t="s">
        <v>4</v>
      </c>
      <c r="B28" s="13">
        <f>SUM(B15:B27)</f>
        <v>170661.95</v>
      </c>
      <c r="D28" s="12" t="s">
        <v>3</v>
      </c>
      <c r="E28" s="13">
        <f>SUM(E15:E27)</f>
        <v>215600</v>
      </c>
    </row>
    <row r="29" ht="15" customHeight="1"/>
    <row r="30" spans="1:2" ht="15" customHeight="1">
      <c r="A30" s="19" t="s">
        <v>39</v>
      </c>
      <c r="B30" s="21"/>
    </row>
    <row r="31" spans="1:2" ht="15" customHeight="1">
      <c r="A31" s="6" t="s">
        <v>37</v>
      </c>
      <c r="B31" s="7">
        <v>159827.64</v>
      </c>
    </row>
    <row r="32" spans="1:2" ht="15" customHeight="1">
      <c r="A32" s="6" t="s">
        <v>41</v>
      </c>
      <c r="B32" s="7">
        <f>-7267-23400</f>
        <v>-30667</v>
      </c>
    </row>
    <row r="33" spans="1:2" ht="15" customHeight="1">
      <c r="A33" s="6" t="s">
        <v>40</v>
      </c>
      <c r="B33" s="7">
        <v>32763</v>
      </c>
    </row>
    <row r="34" spans="1:2" ht="15" customHeight="1">
      <c r="A34" s="12" t="s">
        <v>4</v>
      </c>
      <c r="B34" s="22">
        <f>SUM(B31:B33)</f>
        <v>161923.64</v>
      </c>
    </row>
    <row r="35" ht="15" customHeight="1"/>
    <row r="36" spans="1:2" ht="15" customHeight="1">
      <c r="A36" s="3" t="s">
        <v>24</v>
      </c>
      <c r="B36" s="2">
        <f>B6+B12-B28</f>
        <v>161923.63999999996</v>
      </c>
    </row>
    <row r="37" spans="2:3" ht="15" customHeight="1">
      <c r="B37" s="2">
        <f>B34-B36</f>
        <v>0</v>
      </c>
      <c r="C37" s="3" t="s">
        <v>25</v>
      </c>
    </row>
    <row r="39" ht="14.25">
      <c r="D39" s="2"/>
    </row>
  </sheetData>
  <sheetProtection/>
  <mergeCells count="1"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klimesova</dc:creator>
  <cp:keywords/>
  <dc:description/>
  <cp:lastModifiedBy>Tereza Kočišová</cp:lastModifiedBy>
  <cp:lastPrinted>2017-03-14T08:05:38Z</cp:lastPrinted>
  <dcterms:created xsi:type="dcterms:W3CDTF">2013-11-15T13:13:52Z</dcterms:created>
  <dcterms:modified xsi:type="dcterms:W3CDTF">2018-10-17T07:55:23Z</dcterms:modified>
  <cp:category/>
  <cp:version/>
  <cp:contentType/>
  <cp:contentStatus/>
</cp:coreProperties>
</file>